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shboard" sheetId="2" state="visible" r:id="rId4"/>
    <sheet name="Pipeline" sheetId="3" state="visible" r:id="rId5"/>
    <sheet name="Eligibility Matrix" sheetId="4" state="visible" r:id="rId6"/>
    <sheet name="AI Prompt Libr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<sst xmlns="http://schemas.openxmlformats.org/spreadsheetml/2006/main" count="144" uniqueCount="118">
  <si>
    <t xml:space="preserve">SMLSHEETS.AI — GRANT FORGE BEASTMODE</t>
  </si>
  <si>
    <t xml:space="preserve">AI-native grant pipeline tracker · Script Master Labs</t>
  </si>
  <si>
    <t xml:space="preserve">WHAT'S IN THIS WORKBOOK</t>
  </si>
  <si>
    <t xml:space="preserve">Dashboard</t>
  </si>
  <si>
    <t xml:space="preserve">Live summary: pipeline counts, total awarded $, upcoming deadlines</t>
  </si>
  <si>
    <t xml:space="preserve">Pipeline</t>
  </si>
  <si>
    <t xml:space="preserve">Your main grant tracker — one row per opportunity, full lifecycle</t>
  </si>
  <si>
    <t xml:space="preserve">Eligibility Matrix</t>
  </si>
  <si>
    <t xml:space="preserve">Track which credentials (SAM.gov, SDVOSB, EIN, etc.) you have vs. need</t>
  </si>
  <si>
    <t xml:space="preserve">AI Prompt Library</t>
  </si>
  <si>
    <t xml:space="preserve">Ready-to-paste prompts for your BYOK AI assistant (ChatGPT, Claude, etc.)</t>
  </si>
  <si>
    <t xml:space="preserve">HOW TO USE</t>
  </si>
  <si>
    <t xml:space="preserve">1.</t>
  </si>
  <si>
    <t xml:space="preserve">Add every grant opportunity as a new row on the Pipeline tab</t>
  </si>
  <si>
    <t xml:space="preserve">2.</t>
  </si>
  <si>
    <t xml:space="preserve">Set Status from the dropdown: Researching, Drafting, Submitted, Awarded, Rejected, Withdrawn</t>
  </si>
  <si>
    <t xml:space="preserve">3.</t>
  </si>
  <si>
    <t xml:space="preserve">Days Until Deadline and Priority Score calculate automatically</t>
  </si>
  <si>
    <t xml:space="preserve">4.</t>
  </si>
  <si>
    <t xml:space="preserve">Check the Dashboard tab anytime for your live pipeline summary</t>
  </si>
  <si>
    <t xml:space="preserve">5.</t>
  </si>
  <si>
    <t xml:space="preserve">Use the AI Prompt Library with your own OpenAI/Anthropic/OpenRouter key — paste prompts directly</t>
  </si>
  <si>
    <t xml:space="preserve">BYOK — BRING YOUR OWN KEY</t>
  </si>
  <si>
    <t xml:space="preserve">This workbook has no embedded AI calls and sends no data anywhere. The AI Prompt Library tab gives you</t>
  </si>
  <si>
    <t xml:space="preserve">ready-made prompts to paste into whatever AI tool you already use, with your own API key or account.</t>
  </si>
  <si>
    <t xml:space="preserve">You control your data and your AI costs completely.</t>
  </si>
  <si>
    <t xml:space="preserve">SUPPORT</t>
  </si>
  <si>
    <t xml:space="preserve">ScriptMasterLabs@gmail.com  ·  scriptmasterlabs.com/smlsheets.html</t>
  </si>
  <si>
    <t xml:space="preserve">AI-powered grant pipeline tracker — Script Master Labs</t>
  </si>
  <si>
    <t xml:space="preserve">PIPELINE SUMMARY</t>
  </si>
  <si>
    <t xml:space="preserve">Total Opportunities</t>
  </si>
  <si>
    <t xml:space="preserve">Researching</t>
  </si>
  <si>
    <t xml:space="preserve">Drafting</t>
  </si>
  <si>
    <t xml:space="preserve">Submitted</t>
  </si>
  <si>
    <t xml:space="preserve">Awarded</t>
  </si>
  <si>
    <t xml:space="preserve">Total Awarded $</t>
  </si>
  <si>
    <t xml:space="preserve">UPCOMING DEADLINES (NEXT 30 DAYS)</t>
  </si>
  <si>
    <t xml:space="preserve">Grant Name</t>
  </si>
  <si>
    <t xml:space="preserve">Agency</t>
  </si>
  <si>
    <t xml:space="preserve">Deadline</t>
  </si>
  <si>
    <t xml:space="preserve">Days Left</t>
  </si>
  <si>
    <t xml:space="preserve">Status</t>
  </si>
  <si>
    <t xml:space="preserve">Ask Amount</t>
  </si>
  <si>
    <t xml:space="preserve">See Pipeline tab — sort by Column D (Deadline) to view live</t>
  </si>
  <si>
    <t xml:space="preserve">GRANT PIPELINE — full lifecycle tracker</t>
  </si>
  <si>
    <t xml:space="preserve">Agency / Funder</t>
  </si>
  <si>
    <t xml:space="preserve">Program Type</t>
  </si>
  <si>
    <t xml:space="preserve">Ask Amount ($)</t>
  </si>
  <si>
    <t xml:space="preserve">Eligibility Match</t>
  </si>
  <si>
    <t xml:space="preserve">SDVOSB Required?</t>
  </si>
  <si>
    <t xml:space="preserve">SBIR Phase</t>
  </si>
  <si>
    <t xml:space="preserve">Days Until Deadline</t>
  </si>
  <si>
    <t xml:space="preserve">Priority Score</t>
  </si>
  <si>
    <t xml:space="preserve">Point of Contact</t>
  </si>
  <si>
    <t xml:space="preserve">Notes</t>
  </si>
  <si>
    <t xml:space="preserve">Last Updated</t>
  </si>
  <si>
    <t xml:space="preserve">NSF SBIR Phase I</t>
  </si>
  <si>
    <t xml:space="preserve">National Science Foundation</t>
  </si>
  <si>
    <t xml:space="preserve">Federal SBIR</t>
  </si>
  <si>
    <t xml:space="preserve">High</t>
  </si>
  <si>
    <t xml:space="preserve">No</t>
  </si>
  <si>
    <t xml:space="preserve">Phase I</t>
  </si>
  <si>
    <t xml:space="preserve">sbir@nsf.gov</t>
  </si>
  <si>
    <t xml:space="preserve">Fortified Bridge Architecture angle</t>
  </si>
  <si>
    <t xml:space="preserve">2026-06-15</t>
  </si>
  <si>
    <t xml:space="preserve">NC IDEA SEED</t>
  </si>
  <si>
    <t xml:space="preserve">NC IDEA</t>
  </si>
  <si>
    <t xml:space="preserve">State Grant</t>
  </si>
  <si>
    <t xml:space="preserve">grants@ncidea.org</t>
  </si>
  <si>
    <t xml:space="preserve">Go-to-market execution ask</t>
  </si>
  <si>
    <t xml:space="preserve">2026-06-10</t>
  </si>
  <si>
    <t xml:space="preserve">Warrior Rising Grant</t>
  </si>
  <si>
    <t xml:space="preserve">Warrior Rising</t>
  </si>
  <si>
    <t xml:space="preserve">Veteran Grant</t>
  </si>
  <si>
    <t xml:space="preserve">Yes</t>
  </si>
  <si>
    <t xml:space="preserve">info@warriorrising.org</t>
  </si>
  <si>
    <t xml:space="preserve">Veteran-exclusive stack</t>
  </si>
  <si>
    <t xml:space="preserve">2026-06-12</t>
  </si>
  <si>
    <t xml:space="preserve">FedEx Founders Fund</t>
  </si>
  <si>
    <t xml:space="preserve">FedEx</t>
  </si>
  <si>
    <t xml:space="preserve">Medium</t>
  </si>
  <si>
    <t xml:space="preserve">Veteran-owned small business track</t>
  </si>
  <si>
    <t xml:space="preserve">SBA SDVOSB VetCert</t>
  </si>
  <si>
    <t xml:space="preserve">SBA</t>
  </si>
  <si>
    <t xml:space="preserve">Federal Certification</t>
  </si>
  <si>
    <t xml:space="preserve">vetcert@sba.gov</t>
  </si>
  <si>
    <t xml:space="preserve">Prerequisite for federal set-asides</t>
  </si>
  <si>
    <t xml:space="preserve">2026-06-18</t>
  </si>
  <si>
    <t xml:space="preserve">ELIGIBILITY MATRIX — your credentials vs. common grant requirements</t>
  </si>
  <si>
    <t xml:space="preserve">Credential</t>
  </si>
  <si>
    <t xml:space="preserve">Verified Date</t>
  </si>
  <si>
    <t xml:space="preserve">LLC Formation</t>
  </si>
  <si>
    <t xml:space="preserve">Complete</t>
  </si>
  <si>
    <t xml:space="preserve">2025-XX-XX</t>
  </si>
  <si>
    <t xml:space="preserve">Script Master Labs LLC</t>
  </si>
  <si>
    <t xml:space="preserve">EIN</t>
  </si>
  <si>
    <t xml:space="preserve">Federal tax ID active</t>
  </si>
  <si>
    <t xml:space="preserve">SAM.gov Registration</t>
  </si>
  <si>
    <t xml:space="preserve">Required for all federal grants</t>
  </si>
  <si>
    <t xml:space="preserve">In Progress</t>
  </si>
  <si>
    <t xml:space="preserve">Next concrete grant-pipeline step</t>
  </si>
  <si>
    <t xml:space="preserve">DUNS / UEI Number</t>
  </si>
  <si>
    <t xml:space="preserve">Tied to SAM.gov registration</t>
  </si>
  <si>
    <t xml:space="preserve">State Business License (NC)</t>
  </si>
  <si>
    <t xml:space="preserve">AI PROMPT LIBRARY — paste into your BYOK AI assistant</t>
  </si>
  <si>
    <t xml:space="preserve">Use with ChatGPT, Claude, or any LLM via your own API key. Replace [BRACKETS] with your specifics.</t>
  </si>
  <si>
    <t xml:space="preserve">Use Case</t>
  </si>
  <si>
    <t xml:space="preserve">Prompt Template</t>
  </si>
  <si>
    <t xml:space="preserve">Find matching grants</t>
  </si>
  <si>
    <t xml:space="preserve">I run [COMPANY NAME], a [SDVOSB/veteran-owned/small business] based in [STATE] working on [BRIEF DESCRIPTION]. Find federal, state, and private grant programs I may be eligible for. Prioritize ones with deadlines in the next 90 days. List program name, funding agency, typical award amount, and eligibility requirements.</t>
  </si>
  <si>
    <t xml:space="preserve">Draft executive summary</t>
  </si>
  <si>
    <t xml:space="preserve">Write a 250-word executive summary for a grant application to [AGENCY] for [GRANT NAME]. My company: [COMPANY NAME]. We do: [WHAT YOU DO]. The funding will be used for: [USE OF FUNDS]. Our differentiator: [UNIQUE VALUE]. Match the tone to a federal SBIR Phase I proposal.</t>
  </si>
  <si>
    <t xml:space="preserve">SDVOSB narrative</t>
  </si>
  <si>
    <t xml:space="preserve">Write a 150-word paragraph for a grant application explaining my status as a Service-Disabled Veteran-Owned Small Business (SDVOSB). Include: military background relevance, how veteran ownership shapes the company mission, and why this qualifies for veteran-specific funding set-asides.</t>
  </si>
  <si>
    <t xml:space="preserve">Budget justification</t>
  </si>
  <si>
    <t xml:space="preserve">I'm requesting $[AMOUNT] from [GRANT NAME]. Break this into a budget justification with these categories: [LIST CATEGORIES, e.g. Personnel, Software/Tools, Marketing, Contractors]. For each category, write 1-2 sentences justifying the spend in relation to project goals.</t>
  </si>
  <si>
    <t xml:space="preserve">Deadline triage</t>
  </si>
  <si>
    <t xml:space="preserve">Here are my open grant opportunities with deadlines: [PASTE FROM PIPELINE TAB]. Rank them by urgency and effort required, and tell me which 2 I should prioritize finishing this week.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</si>
</sst>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\$#,##0"/>
    <numFmt numFmtId="167" formatCode="yyyy\-mm\-dd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39FF14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22"/>
      <color rgb="FF39FF14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39FF14"/>
      <name val="Arial"/>
      <family val="0"/>
      <charset val="1"/>
    </font>
    <font>
      <b val="true"/>
      <sz val="20"/>
      <color rgb="FF39FF14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0F0F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0F0F0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BDD7EE"/>
        </patternFill>
      </fill>
    </dxf>
  </dxfs>
  <colors>
    <indexedColors>
      <rgbColor rgb="FF000000"/>
      <rgbColor rgb="FFFFFFFF"/>
      <rgbColor rgb="FFFF0000"/>
      <rgbColor rgb="FF39FF14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35"/>
    <col collapsed="false" customWidth="true" hidden="false" outlineLevel="0" max="4" min="4" style="0" width="25"/>
  </cols>
  <sheetData>
    <row r="1" customFormat="false" ht="29.1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5" customFormat="false" ht="17.35" hidden="false" customHeight="false" outlineLevel="0" collapsed="false">
      <c r="A5" s="3" t="s">
        <v>2</v>
      </c>
      <c r="B5" s="3"/>
      <c r="C5" s="3"/>
      <c r="D5" s="3"/>
    </row>
    <row r="6" customFormat="false" ht="15" hidden="false" customHeight="false" outlineLevel="0" collapsed="false">
      <c r="A6" s="4" t="s">
        <v>3</v>
      </c>
      <c r="B6" s="5" t="s">
        <v>4</v>
      </c>
      <c r="C6" s="5"/>
      <c r="D6" s="5"/>
    </row>
    <row r="7" customFormat="false" ht="15" hidden="false" customHeight="false" outlineLevel="0" collapsed="false">
      <c r="A7" s="4" t="s">
        <v>5</v>
      </c>
      <c r="B7" s="5" t="s">
        <v>6</v>
      </c>
      <c r="C7" s="5"/>
      <c r="D7" s="5"/>
    </row>
    <row r="8" customFormat="false" ht="15" hidden="false" customHeight="false" outlineLevel="0" collapsed="false">
      <c r="A8" s="4" t="s">
        <v>7</v>
      </c>
      <c r="B8" s="5" t="s">
        <v>8</v>
      </c>
      <c r="C8" s="5"/>
      <c r="D8" s="5"/>
    </row>
    <row r="9" customFormat="false" ht="15" hidden="false" customHeight="false" outlineLevel="0" collapsed="false">
      <c r="A9" s="4" t="s">
        <v>9</v>
      </c>
      <c r="B9" s="5" t="s">
        <v>10</v>
      </c>
      <c r="C9" s="5"/>
      <c r="D9" s="5"/>
    </row>
    <row r="11" customFormat="false" ht="17.35" hidden="false" customHeight="false" outlineLevel="0" collapsed="false">
      <c r="A11" s="3" t="s">
        <v>11</v>
      </c>
      <c r="B11" s="3"/>
      <c r="C11" s="3"/>
      <c r="D11" s="3"/>
    </row>
    <row r="12" customFormat="false" ht="15" hidden="false" customHeight="false" outlineLevel="0" collapsed="false">
      <c r="A12" s="4" t="s">
        <v>12</v>
      </c>
      <c r="B12" s="5" t="s">
        <v>13</v>
      </c>
      <c r="C12" s="5"/>
      <c r="D12" s="5"/>
    </row>
    <row r="13" customFormat="false" ht="15" hidden="false" customHeight="false" outlineLevel="0" collapsed="false">
      <c r="A13" s="4" t="s">
        <v>14</v>
      </c>
      <c r="B13" s="5" t="s">
        <v>15</v>
      </c>
      <c r="C13" s="5"/>
      <c r="D13" s="5"/>
    </row>
    <row r="14" customFormat="false" ht="15" hidden="false" customHeight="false" outlineLevel="0" collapsed="false">
      <c r="A14" s="4" t="s">
        <v>16</v>
      </c>
      <c r="B14" s="5" t="s">
        <v>17</v>
      </c>
      <c r="C14" s="5"/>
      <c r="D14" s="5"/>
    </row>
    <row r="15" customFormat="false" ht="15" hidden="false" customHeight="false" outlineLevel="0" collapsed="false">
      <c r="A15" s="4" t="s">
        <v>18</v>
      </c>
      <c r="B15" s="5" t="s">
        <v>19</v>
      </c>
      <c r="C15" s="5"/>
      <c r="D15" s="5"/>
    </row>
    <row r="16" customFormat="false" ht="15" hidden="false" customHeight="false" outlineLevel="0" collapsed="false">
      <c r="A16" s="4" t="s">
        <v>20</v>
      </c>
      <c r="B16" s="5" t="s">
        <v>21</v>
      </c>
      <c r="C16" s="5"/>
      <c r="D16" s="5"/>
    </row>
    <row r="18" customFormat="false" ht="17.35" hidden="false" customHeight="false" outlineLevel="0" collapsed="false">
      <c r="A18" s="3" t="s">
        <v>22</v>
      </c>
      <c r="B18" s="3"/>
      <c r="C18" s="3"/>
      <c r="D18" s="3"/>
    </row>
    <row r="19" customFormat="false" ht="15" hidden="false" customHeight="false" outlineLevel="0" collapsed="false">
      <c r="A19" s="5" t="s">
        <v>23</v>
      </c>
      <c r="B19" s="5"/>
      <c r="C19" s="5"/>
      <c r="D19" s="5"/>
    </row>
    <row r="20" customFormat="false" ht="15" hidden="false" customHeight="false" outlineLevel="0" collapsed="false">
      <c r="A20" s="5" t="s">
        <v>24</v>
      </c>
      <c r="B20" s="5"/>
      <c r="C20" s="5"/>
      <c r="D20" s="5"/>
    </row>
    <row r="21" customFormat="false" ht="15" hidden="false" customHeight="false" outlineLevel="0" collapsed="false">
      <c r="A21" s="5" t="s">
        <v>25</v>
      </c>
      <c r="B21" s="5"/>
      <c r="C21" s="5"/>
      <c r="D21" s="5"/>
    </row>
    <row r="23" customFormat="false" ht="17.35" hidden="false" customHeight="false" outlineLevel="0" collapsed="false">
      <c r="A23" s="3" t="s">
        <v>26</v>
      </c>
      <c r="B23" s="3"/>
      <c r="C23" s="3"/>
      <c r="D23" s="3"/>
    </row>
    <row r="24" customFormat="false" ht="15" hidden="false" customHeight="false" outlineLevel="0" collapsed="false">
      <c r="A24" s="5" t="s">
        <v>27</v>
      </c>
      <c r="B24" s="5"/>
      <c r="C24" s="5"/>
      <c r="D24" s="5"/>
    </row>
  </sheetData>
  <mergeCells count="19">
    <mergeCell ref="A1:D1"/>
    <mergeCell ref="A2:D2"/>
    <mergeCell ref="A5:D5"/>
    <mergeCell ref="B6:D6"/>
    <mergeCell ref="B7:D7"/>
    <mergeCell ref="B8:D8"/>
    <mergeCell ref="B9:D9"/>
    <mergeCell ref="A11:D11"/>
    <mergeCell ref="B12:D12"/>
    <mergeCell ref="B13:D13"/>
    <mergeCell ref="B14:D14"/>
    <mergeCell ref="B15:D15"/>
    <mergeCell ref="B16:D16"/>
    <mergeCell ref="A18:D18"/>
    <mergeCell ref="A19:D19"/>
    <mergeCell ref="A20:D20"/>
    <mergeCell ref="A21:D21"/>
    <mergeCell ref="A23:D23"/>
    <mergeCell ref="A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26.8" hidden="false" customHeight="false" outlineLevel="0" collapsed="false">
      <c r="A1" s="6" t="s">
        <v>0</v>
      </c>
      <c r="B1" s="6"/>
      <c r="C1" s="6"/>
      <c r="D1" s="6"/>
      <c r="E1" s="6"/>
      <c r="F1" s="6"/>
    </row>
    <row r="2" customFormat="false" ht="15" hidden="false" customHeight="false" outlineLevel="0" collapsed="false">
      <c r="A2" s="2" t="s">
        <v>28</v>
      </c>
      <c r="B2" s="2"/>
      <c r="C2" s="2"/>
      <c r="D2" s="2"/>
      <c r="E2" s="2"/>
      <c r="F2" s="2"/>
    </row>
    <row r="4" customFormat="false" ht="17.35" hidden="false" customHeight="false" outlineLevel="0" collapsed="false">
      <c r="A4" s="3" t="s">
        <v>29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7" t="s">
        <v>30</v>
      </c>
      <c r="B5" s="8" t="n">
        <f aca="false">COUNTA(Pipeline!B3:B200)</f>
        <v>5</v>
      </c>
    </row>
    <row r="6" customFormat="false" ht="15" hidden="false" customHeight="false" outlineLevel="0" collapsed="false">
      <c r="A6" s="7" t="s">
        <v>31</v>
      </c>
      <c r="B6" s="8" t="n">
        <f aca="false">COUNTIF(Pipeline!F3:F200,"Researching")</f>
        <v>4</v>
      </c>
    </row>
    <row r="7" customFormat="false" ht="15" hidden="false" customHeight="false" outlineLevel="0" collapsed="false">
      <c r="A7" s="7" t="s">
        <v>32</v>
      </c>
      <c r="B7" s="8" t="n">
        <f aca="false">COUNTIF(Pipeline!F3:F200,"Drafting")</f>
        <v>1</v>
      </c>
    </row>
    <row r="8" customFormat="false" ht="15" hidden="false" customHeight="false" outlineLevel="0" collapsed="false">
      <c r="A8" s="7" t="s">
        <v>33</v>
      </c>
      <c r="B8" s="8" t="n">
        <f aca="false">COUNTIF(Pipeline!F3:F200,"Submitted")</f>
        <v>0</v>
      </c>
    </row>
    <row r="9" customFormat="false" ht="15" hidden="false" customHeight="false" outlineLevel="0" collapsed="false">
      <c r="A9" s="7" t="s">
        <v>34</v>
      </c>
      <c r="B9" s="8" t="n">
        <f aca="false">COUNTIF(Pipeline!F3:F200,"Awarded")</f>
        <v>0</v>
      </c>
    </row>
    <row r="10" customFormat="false" ht="15" hidden="false" customHeight="false" outlineLevel="0" collapsed="false">
      <c r="A10" s="7" t="s">
        <v>35</v>
      </c>
      <c r="B10" s="9" t="n">
        <f aca="false">SUMIF(Pipeline!F3:F200,"Awarded",Pipeline!E3:E200)</f>
        <v>0</v>
      </c>
    </row>
    <row r="12" customFormat="false" ht="17.35" hidden="false" customHeight="false" outlineLevel="0" collapsed="false">
      <c r="A12" s="3" t="s">
        <v>36</v>
      </c>
      <c r="B12" s="3"/>
      <c r="C12" s="3"/>
      <c r="D12" s="3"/>
      <c r="E12" s="3"/>
      <c r="F12" s="3"/>
    </row>
    <row r="13" customFormat="false" ht="15" hidden="false" customHeight="false" outlineLevel="0" collapsed="false">
      <c r="A13" s="10" t="s">
        <v>37</v>
      </c>
      <c r="B13" s="10" t="s">
        <v>38</v>
      </c>
      <c r="C13" s="10" t="s">
        <v>39</v>
      </c>
      <c r="D13" s="10" t="s">
        <v>40</v>
      </c>
      <c r="E13" s="10" t="s">
        <v>41</v>
      </c>
      <c r="F13" s="10" t="s">
        <v>42</v>
      </c>
    </row>
    <row r="14" customFormat="false" ht="15" hidden="false" customHeight="false" outlineLevel="0" collapsed="false">
      <c r="A14" s="2" t="s">
        <v>43</v>
      </c>
      <c r="B14" s="2"/>
      <c r="C14" s="2"/>
      <c r="D14" s="2"/>
      <c r="E14" s="2"/>
      <c r="F14" s="2"/>
    </row>
  </sheetData>
  <mergeCells count="5">
    <mergeCell ref="A1:F1"/>
    <mergeCell ref="A2:F2"/>
    <mergeCell ref="A4:F4"/>
    <mergeCell ref="A12:F12"/>
    <mergeCell ref="A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5" min="4" style="0" width="13"/>
    <col collapsed="false" customWidth="true" hidden="false" outlineLevel="0" max="6" min="6" style="0" width="12"/>
    <col collapsed="false" customWidth="true" hidden="false" outlineLevel="0" max="8" min="7" style="0" width="13"/>
    <col collapsed="false" customWidth="true" hidden="false" outlineLevel="0" max="11" min="9" style="0" width="11"/>
    <col collapsed="false" customWidth="true" hidden="false" outlineLevel="0" max="12" min="12" style="0" width="20"/>
    <col collapsed="false" customWidth="true" hidden="false" outlineLevel="0" max="13" min="13" style="0" width="28"/>
    <col collapsed="false" customWidth="true" hidden="false" outlineLevel="0" max="14" min="14" style="0" width="13"/>
  </cols>
  <sheetData>
    <row r="1" customFormat="false" ht="24.45" hidden="false" customHeight="false" outlineLevel="0" collapsed="false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Format="false" ht="39.55" hidden="false" customHeight="false" outlineLevel="0" collapsed="false">
      <c r="A2" s="10" t="s">
        <v>37</v>
      </c>
      <c r="B2" s="10" t="s">
        <v>45</v>
      </c>
      <c r="C2" s="10" t="s">
        <v>46</v>
      </c>
      <c r="D2" s="10" t="s">
        <v>39</v>
      </c>
      <c r="E2" s="10" t="s">
        <v>47</v>
      </c>
      <c r="F2" s="10" t="s">
        <v>41</v>
      </c>
      <c r="G2" s="10" t="s">
        <v>48</v>
      </c>
      <c r="H2" s="10" t="s">
        <v>49</v>
      </c>
      <c r="I2" s="10" t="s">
        <v>50</v>
      </c>
      <c r="J2" s="10" t="s">
        <v>51</v>
      </c>
      <c r="K2" s="10" t="s">
        <v>52</v>
      </c>
      <c r="L2" s="10" t="s">
        <v>53</v>
      </c>
      <c r="M2" s="10" t="s">
        <v>54</v>
      </c>
      <c r="N2" s="10" t="s">
        <v>55</v>
      </c>
    </row>
    <row r="3" customFormat="false" ht="15" hidden="false" customHeight="false" outlineLevel="0" collapsed="false">
      <c r="A3" s="12" t="s">
        <v>56</v>
      </c>
      <c r="B3" s="12" t="s">
        <v>57</v>
      </c>
      <c r="C3" s="12" t="s">
        <v>58</v>
      </c>
      <c r="D3" s="13" t="n">
        <v>46280</v>
      </c>
      <c r="E3" s="14" t="n">
        <v>300000</v>
      </c>
      <c r="F3" s="12" t="s">
        <v>32</v>
      </c>
      <c r="G3" s="12" t="s">
        <v>59</v>
      </c>
      <c r="H3" s="12" t="s">
        <v>60</v>
      </c>
      <c r="I3" s="12" t="s">
        <v>61</v>
      </c>
      <c r="J3" s="15" t="n">
        <f aca="true">D3-TODAY()</f>
        <v>87</v>
      </c>
      <c r="K3" s="12" t="n">
        <f aca="false">IF(G3="High",3,IF(G3="Medium",2,1))+IF(J3&lt;=14,3,IF(J3&lt;=30,2,1))</f>
        <v>4</v>
      </c>
      <c r="L3" s="12" t="s">
        <v>62</v>
      </c>
      <c r="M3" s="12" t="s">
        <v>63</v>
      </c>
      <c r="N3" s="13" t="s">
        <v>64</v>
      </c>
    </row>
    <row r="4" customFormat="false" ht="15" hidden="false" customHeight="false" outlineLevel="0" collapsed="false">
      <c r="A4" s="12" t="s">
        <v>65</v>
      </c>
      <c r="B4" s="12" t="s">
        <v>66</v>
      </c>
      <c r="C4" s="12" t="s">
        <v>67</v>
      </c>
      <c r="D4" s="13" t="n">
        <v>46235</v>
      </c>
      <c r="E4" s="14" t="n">
        <v>50000</v>
      </c>
      <c r="F4" s="12" t="s">
        <v>31</v>
      </c>
      <c r="G4" s="12" t="s">
        <v>59</v>
      </c>
      <c r="H4" s="12" t="s">
        <v>60</v>
      </c>
      <c r="I4" s="12"/>
      <c r="J4" s="15" t="n">
        <f aca="true">D4-TODAY()</f>
        <v>42</v>
      </c>
      <c r="K4" s="12" t="n">
        <f aca="false">IF(G4="High",3,IF(G4="Medium",2,1))+IF(J4&lt;=14,3,IF(J4&lt;=30,2,1))</f>
        <v>4</v>
      </c>
      <c r="L4" s="12" t="s">
        <v>68</v>
      </c>
      <c r="M4" s="12" t="s">
        <v>69</v>
      </c>
      <c r="N4" s="13" t="s">
        <v>70</v>
      </c>
    </row>
    <row r="5" customFormat="false" ht="15" hidden="false" customHeight="false" outlineLevel="0" collapsed="false">
      <c r="A5" s="12" t="s">
        <v>71</v>
      </c>
      <c r="B5" s="12" t="s">
        <v>72</v>
      </c>
      <c r="C5" s="12" t="s">
        <v>73</v>
      </c>
      <c r="D5" s="13" t="n">
        <v>46223</v>
      </c>
      <c r="E5" s="14" t="n">
        <v>25000</v>
      </c>
      <c r="F5" s="12" t="s">
        <v>31</v>
      </c>
      <c r="G5" s="12" t="s">
        <v>59</v>
      </c>
      <c r="H5" s="12" t="s">
        <v>74</v>
      </c>
      <c r="I5" s="12"/>
      <c r="J5" s="15" t="n">
        <f aca="true">D5-TODAY()</f>
        <v>30</v>
      </c>
      <c r="K5" s="12" t="n">
        <f aca="false">IF(G5="High",3,IF(G5="Medium",2,1))+IF(J5&lt;=14,3,IF(J5&lt;=30,2,1))</f>
        <v>5</v>
      </c>
      <c r="L5" s="12" t="s">
        <v>75</v>
      </c>
      <c r="M5" s="12" t="s">
        <v>76</v>
      </c>
      <c r="N5" s="13" t="s">
        <v>77</v>
      </c>
    </row>
    <row r="6" customFormat="false" ht="15" hidden="false" customHeight="false" outlineLevel="0" collapsed="false">
      <c r="A6" s="12" t="s">
        <v>78</v>
      </c>
      <c r="B6" s="12" t="s">
        <v>79</v>
      </c>
      <c r="C6" s="12" t="s">
        <v>73</v>
      </c>
      <c r="D6" s="13" t="n">
        <v>46296</v>
      </c>
      <c r="E6" s="14" t="n">
        <v>25000</v>
      </c>
      <c r="F6" s="12" t="s">
        <v>31</v>
      </c>
      <c r="G6" s="12" t="s">
        <v>80</v>
      </c>
      <c r="H6" s="12" t="s">
        <v>60</v>
      </c>
      <c r="I6" s="12"/>
      <c r="J6" s="15" t="n">
        <f aca="true">D6-TODAY()</f>
        <v>103</v>
      </c>
      <c r="K6" s="12" t="n">
        <f aca="false">IF(G6="High",3,IF(G6="Medium",2,1))+IF(J6&lt;=14,3,IF(J6&lt;=30,2,1))</f>
        <v>3</v>
      </c>
      <c r="L6" s="12"/>
      <c r="M6" s="12" t="s">
        <v>81</v>
      </c>
      <c r="N6" s="13" t="s">
        <v>77</v>
      </c>
    </row>
    <row r="7" customFormat="false" ht="15" hidden="false" customHeight="false" outlineLevel="0" collapsed="false">
      <c r="A7" s="12" t="s">
        <v>82</v>
      </c>
      <c r="B7" s="12" t="s">
        <v>83</v>
      </c>
      <c r="C7" s="12" t="s">
        <v>84</v>
      </c>
      <c r="D7" s="13" t="n">
        <v>46387</v>
      </c>
      <c r="E7" s="14" t="n">
        <v>0</v>
      </c>
      <c r="F7" s="12" t="s">
        <v>31</v>
      </c>
      <c r="G7" s="12" t="s">
        <v>59</v>
      </c>
      <c r="H7" s="12" t="s">
        <v>74</v>
      </c>
      <c r="I7" s="12"/>
      <c r="J7" s="15" t="n">
        <f aca="true">D7-TODAY()</f>
        <v>194</v>
      </c>
      <c r="K7" s="12" t="n">
        <f aca="false">IF(G7="High",3,IF(G7="Medium",2,1))+IF(J7&lt;=14,3,IF(J7&lt;=30,2,1))</f>
        <v>4</v>
      </c>
      <c r="L7" s="12" t="s">
        <v>85</v>
      </c>
      <c r="M7" s="12" t="s">
        <v>86</v>
      </c>
      <c r="N7" s="13" t="s">
        <v>87</v>
      </c>
    </row>
    <row r="8" customFormat="false" ht="15" hidden="false" customHeight="false" outlineLevel="0" collapsed="false">
      <c r="J8" s="0" t="str">
        <f aca="true">IF(D8="","",D8-TODAY())</f>
        <v/>
      </c>
      <c r="K8" s="0" t="str">
        <f aca="false">IF(D8="","",IF(G8="High",3,IF(G8="Medium",2,1))+IF(J8&lt;=14,3,IF(J8&lt;=30,2,1)))</f>
        <v/>
      </c>
    </row>
    <row r="9" customFormat="false" ht="15" hidden="false" customHeight="false" outlineLevel="0" collapsed="false">
      <c r="J9" s="0" t="str">
        <f aca="true">IF(D9="","",D9-TODAY())</f>
        <v/>
      </c>
      <c r="K9" s="0" t="str">
        <f aca="false">IF(D9="","",IF(G9="High",3,IF(G9="Medium",2,1))+IF(J9&lt;=14,3,IF(J9&lt;=30,2,1)))</f>
        <v/>
      </c>
    </row>
    <row r="10" customFormat="false" ht="15" hidden="false" customHeight="false" outlineLevel="0" collapsed="false">
      <c r="J10" s="0" t="str">
        <f aca="true">IF(D10="","",D10-TODAY())</f>
        <v/>
      </c>
      <c r="K10" s="0" t="str">
        <f aca="false">IF(D10="","",IF(G10="High",3,IF(G10="Medium",2,1))+IF(J10&lt;=14,3,IF(J10&lt;=30,2,1)))</f>
        <v/>
      </c>
    </row>
    <row r="11" customFormat="false" ht="15" hidden="false" customHeight="false" outlineLevel="0" collapsed="false">
      <c r="J11" s="0" t="str">
        <f aca="true">IF(D11="","",D11-TODAY())</f>
        <v/>
      </c>
      <c r="K11" s="0" t="str">
        <f aca="false">IF(D11="","",IF(G11="High",3,IF(G11="Medium",2,1))+IF(J11&lt;=14,3,IF(J11&lt;=30,2,1)))</f>
        <v/>
      </c>
    </row>
    <row r="12" customFormat="false" ht="15" hidden="false" customHeight="false" outlineLevel="0" collapsed="false">
      <c r="J12" s="0" t="str">
        <f aca="true">IF(D12="","",D12-TODAY())</f>
        <v/>
      </c>
      <c r="K12" s="0" t="str">
        <f aca="false">IF(D12="","",IF(G12="High",3,IF(G12="Medium",2,1))+IF(J12&lt;=14,3,IF(J12&lt;=30,2,1)))</f>
        <v/>
      </c>
    </row>
    <row r="13" customFormat="false" ht="15" hidden="false" customHeight="false" outlineLevel="0" collapsed="false">
      <c r="J13" s="0" t="str">
        <f aca="true">IF(D13="","",D13-TODAY())</f>
        <v/>
      </c>
      <c r="K13" s="0" t="str">
        <f aca="false">IF(D13="","",IF(G13="High",3,IF(G13="Medium",2,1))+IF(J13&lt;=14,3,IF(J13&lt;=30,2,1)))</f>
        <v/>
      </c>
    </row>
    <row r="14" customFormat="false" ht="15" hidden="false" customHeight="false" outlineLevel="0" collapsed="false">
      <c r="J14" s="0" t="str">
        <f aca="true">IF(D14="","",D14-TODAY())</f>
        <v/>
      </c>
      <c r="K14" s="0" t="str">
        <f aca="false">IF(D14="","",IF(G14="High",3,IF(G14="Medium",2,1))+IF(J14&lt;=14,3,IF(J14&lt;=30,2,1)))</f>
        <v/>
      </c>
    </row>
    <row r="15" customFormat="false" ht="15" hidden="false" customHeight="false" outlineLevel="0" collapsed="false">
      <c r="J15" s="0" t="str">
        <f aca="true">IF(D15="","",D15-TODAY())</f>
        <v/>
      </c>
      <c r="K15" s="0" t="str">
        <f aca="false">IF(D15="","",IF(G15="High",3,IF(G15="Medium",2,1))+IF(J15&lt;=14,3,IF(J15&lt;=30,2,1)))</f>
        <v/>
      </c>
    </row>
    <row r="16" customFormat="false" ht="15" hidden="false" customHeight="false" outlineLevel="0" collapsed="false">
      <c r="J16" s="0" t="str">
        <f aca="true">IF(D16="","",D16-TODAY())</f>
        <v/>
      </c>
      <c r="K16" s="0" t="str">
        <f aca="false">IF(D16="","",IF(G16="High",3,IF(G16="Medium",2,1))+IF(J16&lt;=14,3,IF(J16&lt;=30,2,1)))</f>
        <v/>
      </c>
    </row>
    <row r="17" customFormat="false" ht="15" hidden="false" customHeight="false" outlineLevel="0" collapsed="false">
      <c r="J17" s="0" t="str">
        <f aca="true">IF(D17="","",D17-TODAY())</f>
        <v/>
      </c>
      <c r="K17" s="0" t="str">
        <f aca="false">IF(D17="","",IF(G17="High",3,IF(G17="Medium",2,1))+IF(J17&lt;=14,3,IF(J17&lt;=30,2,1)))</f>
        <v/>
      </c>
    </row>
    <row r="18" customFormat="false" ht="15" hidden="false" customHeight="false" outlineLevel="0" collapsed="false">
      <c r="J18" s="0" t="str">
        <f aca="true">IF(D18="","",D18-TODAY())</f>
        <v/>
      </c>
      <c r="K18" s="0" t="str">
        <f aca="false">IF(D18="","",IF(G18="High",3,IF(G18="Medium",2,1))+IF(J18&lt;=14,3,IF(J18&lt;=30,2,1)))</f>
        <v/>
      </c>
    </row>
    <row r="19" customFormat="false" ht="15" hidden="false" customHeight="false" outlineLevel="0" collapsed="false">
      <c r="J19" s="0" t="str">
        <f aca="true">IF(D19="","",D19-TODAY())</f>
        <v/>
      </c>
      <c r="K19" s="0" t="str">
        <f aca="false">IF(D19="","",IF(G19="High",3,IF(G19="Medium",2,1))+IF(J19&lt;=14,3,IF(J19&lt;=30,2,1)))</f>
        <v/>
      </c>
    </row>
    <row r="20" customFormat="false" ht="15" hidden="false" customHeight="false" outlineLevel="0" collapsed="false">
      <c r="J20" s="0" t="str">
        <f aca="true">IF(D20="","",D20-TODAY())</f>
        <v/>
      </c>
      <c r="K20" s="0" t="str">
        <f aca="false">IF(D20="","",IF(G20="High",3,IF(G20="Medium",2,1))+IF(J20&lt;=14,3,IF(J20&lt;=30,2,1)))</f>
        <v/>
      </c>
    </row>
    <row r="21" customFormat="false" ht="15" hidden="false" customHeight="false" outlineLevel="0" collapsed="false">
      <c r="J21" s="0" t="str">
        <f aca="true">IF(D21="","",D21-TODAY())</f>
        <v/>
      </c>
      <c r="K21" s="0" t="str">
        <f aca="false">IF(D21="","",IF(G21="High",3,IF(G21="Medium",2,1))+IF(J21&lt;=14,3,IF(J21&lt;=30,2,1)))</f>
        <v/>
      </c>
    </row>
    <row r="22" customFormat="false" ht="15" hidden="false" customHeight="false" outlineLevel="0" collapsed="false">
      <c r="J22" s="0" t="str">
        <f aca="true">IF(D22="","",D22-TODAY())</f>
        <v/>
      </c>
      <c r="K22" s="0" t="str">
        <f aca="false">IF(D22="","",IF(G22="High",3,IF(G22="Medium",2,1))+IF(J22&lt;=14,3,IF(J22&lt;=30,2,1)))</f>
        <v/>
      </c>
    </row>
    <row r="23" customFormat="false" ht="15" hidden="false" customHeight="false" outlineLevel="0" collapsed="false">
      <c r="J23" s="0" t="str">
        <f aca="true">IF(D23="","",D23-TODAY())</f>
        <v/>
      </c>
      <c r="K23" s="0" t="str">
        <f aca="false">IF(D23="","",IF(G23="High",3,IF(G23="Medium",2,1))+IF(J23&lt;=14,3,IF(J23&lt;=30,2,1)))</f>
        <v/>
      </c>
    </row>
    <row r="24" customFormat="false" ht="15" hidden="false" customHeight="false" outlineLevel="0" collapsed="false">
      <c r="J24" s="0" t="str">
        <f aca="true">IF(D24="","",D24-TODAY())</f>
        <v/>
      </c>
      <c r="K24" s="0" t="str">
        <f aca="false">IF(D24="","",IF(G24="High",3,IF(G24="Medium",2,1))+IF(J24&lt;=14,3,IF(J24&lt;=30,2,1)))</f>
        <v/>
      </c>
    </row>
    <row r="25" customFormat="false" ht="15" hidden="false" customHeight="false" outlineLevel="0" collapsed="false">
      <c r="J25" s="0" t="str">
        <f aca="true">IF(D25="","",D25-TODAY())</f>
        <v/>
      </c>
      <c r="K25" s="0" t="str">
        <f aca="false">IF(D25="","",IF(G25="High",3,IF(G25="Medium",2,1))+IF(J25&lt;=14,3,IF(J25&lt;=30,2,1)))</f>
        <v/>
      </c>
    </row>
    <row r="26" customFormat="false" ht="15" hidden="false" customHeight="false" outlineLevel="0" collapsed="false">
      <c r="J26" s="0" t="str">
        <f aca="true">IF(D26="","",D26-TODAY())</f>
        <v/>
      </c>
      <c r="K26" s="0" t="str">
        <f aca="false">IF(D26="","",IF(G26="High",3,IF(G26="Medium",2,1))+IF(J26&lt;=14,3,IF(J26&lt;=30,2,1)))</f>
        <v/>
      </c>
    </row>
    <row r="27" customFormat="false" ht="15" hidden="false" customHeight="false" outlineLevel="0" collapsed="false">
      <c r="J27" s="0" t="str">
        <f aca="true">IF(D27="","",D27-TODAY())</f>
        <v/>
      </c>
      <c r="K27" s="0" t="str">
        <f aca="false">IF(D27="","",IF(G27="High",3,IF(G27="Medium",2,1))+IF(J27&lt;=14,3,IF(J27&lt;=30,2,1)))</f>
        <v/>
      </c>
    </row>
    <row r="28" customFormat="false" ht="15" hidden="false" customHeight="false" outlineLevel="0" collapsed="false">
      <c r="J28" s="0" t="str">
        <f aca="true">IF(D28="","",D28-TODAY())</f>
        <v/>
      </c>
      <c r="K28" s="0" t="str">
        <f aca="false">IF(D28="","",IF(G28="High",3,IF(G28="Medium",2,1))+IF(J28&lt;=14,3,IF(J28&lt;=30,2,1)))</f>
        <v/>
      </c>
    </row>
    <row r="29" customFormat="false" ht="15" hidden="false" customHeight="false" outlineLevel="0" collapsed="false">
      <c r="J29" s="0" t="str">
        <f aca="true">IF(D29="","",D29-TODAY())</f>
        <v/>
      </c>
      <c r="K29" s="0" t="str">
        <f aca="false">IF(D29="","",IF(G29="High",3,IF(G29="Medium",2,1))+IF(J29&lt;=14,3,IF(J29&lt;=30,2,1)))</f>
        <v/>
      </c>
    </row>
    <row r="30" customFormat="false" ht="15" hidden="false" customHeight="false" outlineLevel="0" collapsed="false">
      <c r="J30" s="0" t="str">
        <f aca="true">IF(D30="","",D30-TODAY())</f>
        <v/>
      </c>
      <c r="K30" s="0" t="str">
        <f aca="false">IF(D30="","",IF(G30="High",3,IF(G30="Medium",2,1))+IF(J30&lt;=14,3,IF(J30&lt;=30,2,1)))</f>
        <v/>
      </c>
    </row>
    <row r="31" customFormat="false" ht="15" hidden="false" customHeight="false" outlineLevel="0" collapsed="false">
      <c r="J31" s="0" t="str">
        <f aca="true">IF(D31="","",D31-TODAY())</f>
        <v/>
      </c>
      <c r="K31" s="0" t="str">
        <f aca="false">IF(D31="","",IF(G31="High",3,IF(G31="Medium",2,1))+IF(J31&lt;=14,3,IF(J31&lt;=30,2,1)))</f>
        <v/>
      </c>
    </row>
    <row r="32" customFormat="false" ht="15" hidden="false" customHeight="false" outlineLevel="0" collapsed="false">
      <c r="J32" s="0" t="str">
        <f aca="true">IF(D32="","",D32-TODAY())</f>
        <v/>
      </c>
      <c r="K32" s="0" t="str">
        <f aca="false">IF(D32="","",IF(G32="High",3,IF(G32="Medium",2,1))+IF(J32&lt;=14,3,IF(J32&lt;=30,2,1)))</f>
        <v/>
      </c>
    </row>
    <row r="33" customFormat="false" ht="15" hidden="false" customHeight="false" outlineLevel="0" collapsed="false">
      <c r="J33" s="0" t="str">
        <f aca="true">IF(D33="","",D33-TODAY())</f>
        <v/>
      </c>
      <c r="K33" s="0" t="str">
        <f aca="false">IF(D33="","",IF(G33="High",3,IF(G33="Medium",2,1))+IF(J33&lt;=14,3,IF(J33&lt;=30,2,1)))</f>
        <v/>
      </c>
    </row>
    <row r="34" customFormat="false" ht="15" hidden="false" customHeight="false" outlineLevel="0" collapsed="false">
      <c r="J34" s="0" t="str">
        <f aca="true">IF(D34="","",D34-TODAY())</f>
        <v/>
      </c>
      <c r="K34" s="0" t="str">
        <f aca="false">IF(D34="","",IF(G34="High",3,IF(G34="Medium",2,1))+IF(J34&lt;=14,3,IF(J34&lt;=30,2,1)))</f>
        <v/>
      </c>
    </row>
    <row r="35" customFormat="false" ht="15" hidden="false" customHeight="false" outlineLevel="0" collapsed="false">
      <c r="J35" s="0" t="str">
        <f aca="true">IF(D35="","",D35-TODAY())</f>
        <v/>
      </c>
      <c r="K35" s="0" t="str">
        <f aca="false">IF(D35="","",IF(G35="High",3,IF(G35="Medium",2,1))+IF(J35&lt;=14,3,IF(J35&lt;=30,2,1)))</f>
        <v/>
      </c>
    </row>
    <row r="36" customFormat="false" ht="15" hidden="false" customHeight="false" outlineLevel="0" collapsed="false">
      <c r="J36" s="0" t="str">
        <f aca="true">IF(D36="","",D36-TODAY())</f>
        <v/>
      </c>
      <c r="K36" s="0" t="str">
        <f aca="false">IF(D36="","",IF(G36="High",3,IF(G36="Medium",2,1))+IF(J36&lt;=14,3,IF(J36&lt;=30,2,1)))</f>
        <v/>
      </c>
    </row>
    <row r="37" customFormat="false" ht="15" hidden="false" customHeight="false" outlineLevel="0" collapsed="false">
      <c r="J37" s="0" t="str">
        <f aca="true">IF(D37="","",D37-TODAY())</f>
        <v/>
      </c>
      <c r="K37" s="0" t="str">
        <f aca="false">IF(D37="","",IF(G37="High",3,IF(G37="Medium",2,1))+IF(J37&lt;=14,3,IF(J37&lt;=30,2,1)))</f>
        <v/>
      </c>
    </row>
    <row r="38" customFormat="false" ht="15" hidden="false" customHeight="false" outlineLevel="0" collapsed="false">
      <c r="J38" s="0" t="str">
        <f aca="true">IF(D38="","",D38-TODAY())</f>
        <v/>
      </c>
      <c r="K38" s="0" t="str">
        <f aca="false">IF(D38="","",IF(G38="High",3,IF(G38="Medium",2,1))+IF(J38&lt;=14,3,IF(J38&lt;=30,2,1)))</f>
        <v/>
      </c>
    </row>
    <row r="39" customFormat="false" ht="15" hidden="false" customHeight="false" outlineLevel="0" collapsed="false">
      <c r="J39" s="0" t="str">
        <f aca="true">IF(D39="","",D39-TODAY())</f>
        <v/>
      </c>
      <c r="K39" s="0" t="str">
        <f aca="false">IF(D39="","",IF(G39="High",3,IF(G39="Medium",2,1))+IF(J39&lt;=14,3,IF(J39&lt;=30,2,1)))</f>
        <v/>
      </c>
    </row>
    <row r="40" customFormat="false" ht="15" hidden="false" customHeight="false" outlineLevel="0" collapsed="false">
      <c r="J40" s="0" t="str">
        <f aca="true">IF(D40="","",D40-TODAY())</f>
        <v/>
      </c>
      <c r="K40" s="0" t="str">
        <f aca="false">IF(D40="","",IF(G40="High",3,IF(G40="Medium",2,1))+IF(J40&lt;=14,3,IF(J40&lt;=30,2,1)))</f>
        <v/>
      </c>
    </row>
    <row r="41" customFormat="false" ht="15" hidden="false" customHeight="false" outlineLevel="0" collapsed="false">
      <c r="J41" s="0" t="str">
        <f aca="true">IF(D41="","",D41-TODAY())</f>
        <v/>
      </c>
      <c r="K41" s="0" t="str">
        <f aca="false">IF(D41="","",IF(G41="High",3,IF(G41="Medium",2,1))+IF(J41&lt;=14,3,IF(J41&lt;=30,2,1)))</f>
        <v/>
      </c>
    </row>
    <row r="42" customFormat="false" ht="15" hidden="false" customHeight="false" outlineLevel="0" collapsed="false">
      <c r="J42" s="0" t="str">
        <f aca="true">IF(D42="","",D42-TODAY())</f>
        <v/>
      </c>
      <c r="K42" s="0" t="str">
        <f aca="false">IF(D42="","",IF(G42="High",3,IF(G42="Medium",2,1))+IF(J42&lt;=14,3,IF(J42&lt;=30,2,1)))</f>
        <v/>
      </c>
    </row>
    <row r="43" customFormat="false" ht="15" hidden="false" customHeight="false" outlineLevel="0" collapsed="false">
      <c r="J43" s="0" t="str">
        <f aca="true">IF(D43="","",D43-TODAY())</f>
        <v/>
      </c>
      <c r="K43" s="0" t="str">
        <f aca="false">IF(D43="","",IF(G43="High",3,IF(G43="Medium",2,1))+IF(J43&lt;=14,3,IF(J43&lt;=30,2,1)))</f>
        <v/>
      </c>
    </row>
    <row r="44" customFormat="false" ht="15" hidden="false" customHeight="false" outlineLevel="0" collapsed="false">
      <c r="J44" s="0" t="str">
        <f aca="true">IF(D44="","",D44-TODAY())</f>
        <v/>
      </c>
      <c r="K44" s="0" t="str">
        <f aca="false">IF(D44="","",IF(G44="High",3,IF(G44="Medium",2,1))+IF(J44&lt;=14,3,IF(J44&lt;=30,2,1)))</f>
        <v/>
      </c>
    </row>
    <row r="45" customFormat="false" ht="15" hidden="false" customHeight="false" outlineLevel="0" collapsed="false">
      <c r="J45" s="0" t="str">
        <f aca="true">IF(D45="","",D45-TODAY())</f>
        <v/>
      </c>
      <c r="K45" s="0" t="str">
        <f aca="false">IF(D45="","",IF(G45="High",3,IF(G45="Medium",2,1))+IF(J45&lt;=14,3,IF(J45&lt;=30,2,1)))</f>
        <v/>
      </c>
    </row>
    <row r="46" customFormat="false" ht="15" hidden="false" customHeight="false" outlineLevel="0" collapsed="false">
      <c r="J46" s="0" t="str">
        <f aca="true">IF(D46="","",D46-TODAY())</f>
        <v/>
      </c>
      <c r="K46" s="0" t="str">
        <f aca="false">IF(D46="","",IF(G46="High",3,IF(G46="Medium",2,1))+IF(J46&lt;=14,3,IF(J46&lt;=30,2,1)))</f>
        <v/>
      </c>
    </row>
    <row r="47" customFormat="false" ht="15" hidden="false" customHeight="false" outlineLevel="0" collapsed="false">
      <c r="J47" s="0" t="str">
        <f aca="true">IF(D47="","",D47-TODAY())</f>
        <v/>
      </c>
      <c r="K47" s="0" t="str">
        <f aca="false">IF(D47="","",IF(G47="High",3,IF(G47="Medium",2,1))+IF(J47&lt;=14,3,IF(J47&lt;=30,2,1)))</f>
        <v/>
      </c>
    </row>
    <row r="48" customFormat="false" ht="15" hidden="false" customHeight="false" outlineLevel="0" collapsed="false">
      <c r="J48" s="0" t="str">
        <f aca="true">IF(D48="","",D48-TODAY())</f>
        <v/>
      </c>
      <c r="K48" s="0" t="str">
        <f aca="false">IF(D48="","",IF(G48="High",3,IF(G48="Medium",2,1))+IF(J48&lt;=14,3,IF(J48&lt;=30,2,1)))</f>
        <v/>
      </c>
    </row>
    <row r="49" customFormat="false" ht="15" hidden="false" customHeight="false" outlineLevel="0" collapsed="false">
      <c r="J49" s="0" t="str">
        <f aca="true">IF(D49="","",D49-TODAY())</f>
        <v/>
      </c>
      <c r="K49" s="0" t="str">
        <f aca="false">IF(D49="","",IF(G49="High",3,IF(G49="Medium",2,1))+IF(J49&lt;=14,3,IF(J49&lt;=30,2,1)))</f>
        <v/>
      </c>
    </row>
    <row r="50" customFormat="false" ht="15" hidden="false" customHeight="false" outlineLevel="0" collapsed="false">
      <c r="J50" s="0" t="str">
        <f aca="true">IF(D50="","",D50-TODAY())</f>
        <v/>
      </c>
      <c r="K50" s="0" t="str">
        <f aca="false">IF(D50="","",IF(G50="High",3,IF(G50="Medium",2,1))+IF(J50&lt;=14,3,IF(J50&lt;=30,2,1)))</f>
        <v/>
      </c>
    </row>
  </sheetData>
  <mergeCells count="1">
    <mergeCell ref="A1:N1"/>
  </mergeCells>
  <conditionalFormatting sqref="F3:F200">
    <cfRule type="expression" priority="2" aboveAverage="0" equalAverage="0" bottom="0" percent="0" rank="0" text="" dxfId="0">
      <formula>F3="Awarded"</formula>
    </cfRule>
    <cfRule type="expression" priority="3" aboveAverage="0" equalAverage="0" bottom="0" percent="0" rank="0" text="" dxfId="1">
      <formula>F3="Rejected"</formula>
    </cfRule>
    <cfRule type="expression" priority="4" aboveAverage="0" equalAverage="0" bottom="0" percent="0" rank="0" text="" dxfId="2">
      <formula>F3="Submitted"</formula>
    </cfRule>
    <cfRule type="expression" priority="5" aboveAverage="0" equalAverage="0" bottom="0" percent="0" rank="0" text="" dxfId="3">
      <formula>F3="Drafting"</formula>
    </cfRule>
  </conditionalFormatting>
  <conditionalFormatting sqref="J3:J200">
    <cfRule type="cellIs" priority="6" operator="lessThanOrEqual" aboveAverage="0" equalAverage="0" bottom="0" percent="0" rank="0" text="" dxfId="1">
      <formula>14</formula>
    </cfRule>
    <cfRule type="cellIs" priority="7" operator="between" aboveAverage="0" equalAverage="0" bottom="0" percent="0" rank="0" text="" dxfId="2">
      <formula>15</formula>
      <formula>30</formula>
    </cfRule>
  </conditionalFormatting>
  <dataValidations count="4">
    <dataValidation allowBlank="true" errorStyle="stop" operator="between" showDropDown="false" showErrorMessage="false" showInputMessage="false" sqref="F3:F200" type="list">
      <formula1>"Researching,Drafting,Submitted,Awarded,Rejected,Withdrawn"</formula1>
      <formula2>0</formula2>
    </dataValidation>
    <dataValidation allowBlank="true" errorStyle="stop" operator="between" showDropDown="false" showErrorMessage="false" showInputMessage="false" sqref="G3:G200" type="list">
      <formula1>"High,Medium,Low"</formula1>
      <formula2>0</formula2>
    </dataValidation>
    <dataValidation allowBlank="true" errorStyle="stop" operator="between" showDropDown="false" showErrorMessage="false" showInputMessage="false" sqref="H3:H200" type="list">
      <formula1>"Yes,No"</formula1>
      <formula2>0</formula2>
    </dataValidation>
    <dataValidation allowBlank="true" errorStyle="stop" operator="between" showDropDown="false" showErrorMessage="false" showInputMessage="false" sqref="I3:I200" type="list">
      <formula1>"Phase I,Phase II,Phase III,N/A"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35"/>
  </cols>
  <sheetData>
    <row r="1" customFormat="false" ht="24.45" hidden="false" customHeight="false" outlineLevel="0" collapsed="false">
      <c r="A1" s="11" t="s">
        <v>88</v>
      </c>
      <c r="B1" s="11"/>
      <c r="C1" s="11"/>
      <c r="D1" s="11"/>
    </row>
    <row r="3" customFormat="false" ht="15" hidden="false" customHeight="false" outlineLevel="0" collapsed="false">
      <c r="A3" s="10" t="s">
        <v>89</v>
      </c>
      <c r="B3" s="10" t="s">
        <v>41</v>
      </c>
      <c r="C3" s="10" t="s">
        <v>90</v>
      </c>
      <c r="D3" s="10" t="s">
        <v>54</v>
      </c>
    </row>
    <row r="4" customFormat="false" ht="15" hidden="false" customHeight="false" outlineLevel="0" collapsed="false">
      <c r="A4" s="12" t="s">
        <v>91</v>
      </c>
      <c r="B4" s="12" t="s">
        <v>92</v>
      </c>
      <c r="C4" s="12" t="s">
        <v>93</v>
      </c>
      <c r="D4" s="12" t="s">
        <v>94</v>
      </c>
    </row>
    <row r="5" customFormat="false" ht="15" hidden="false" customHeight="false" outlineLevel="0" collapsed="false">
      <c r="A5" s="12" t="s">
        <v>95</v>
      </c>
      <c r="B5" s="12" t="s">
        <v>92</v>
      </c>
      <c r="C5" s="12" t="s">
        <v>93</v>
      </c>
      <c r="D5" s="12" t="s">
        <v>96</v>
      </c>
    </row>
    <row r="6" customFormat="false" ht="15" hidden="false" customHeight="false" outlineLevel="0" collapsed="false">
      <c r="A6" s="12" t="s">
        <v>97</v>
      </c>
      <c r="B6" s="12" t="s">
        <v>92</v>
      </c>
      <c r="C6" s="12" t="s">
        <v>93</v>
      </c>
      <c r="D6" s="12" t="s">
        <v>98</v>
      </c>
    </row>
    <row r="7" customFormat="false" ht="15" hidden="false" customHeight="false" outlineLevel="0" collapsed="false">
      <c r="A7" s="12" t="s">
        <v>82</v>
      </c>
      <c r="B7" s="12" t="s">
        <v>99</v>
      </c>
      <c r="C7" s="12"/>
      <c r="D7" s="12" t="s">
        <v>100</v>
      </c>
    </row>
    <row r="8" customFormat="false" ht="15" hidden="false" customHeight="false" outlineLevel="0" collapsed="false">
      <c r="A8" s="12" t="s">
        <v>101</v>
      </c>
      <c r="B8" s="12" t="s">
        <v>92</v>
      </c>
      <c r="C8" s="12"/>
      <c r="D8" s="12" t="s">
        <v>102</v>
      </c>
    </row>
    <row r="9" customFormat="false" ht="15" hidden="false" customHeight="false" outlineLevel="0" collapsed="false">
      <c r="A9" s="12" t="s">
        <v>103</v>
      </c>
      <c r="B9" s="12" t="s">
        <v>92</v>
      </c>
      <c r="C9" s="12"/>
      <c r="D9" s="12"/>
    </row>
  </sheetData>
  <mergeCells count="1">
    <mergeCell ref="A1:D1"/>
  </mergeCells>
  <conditionalFormatting sqref="B4:B50">
    <cfRule type="expression" priority="2" aboveAverage="0" equalAverage="0" bottom="0" percent="0" rank="0" text="" dxfId="0">
      <formula>B4="Complete"</formula>
    </cfRule>
    <cfRule type="expression" priority="3" aboveAverage="0" equalAverage="0" bottom="0" percent="0" rank="0" text="" dxfId="2">
      <formula>B4="In Progress"</formula>
    </cfRule>
    <cfRule type="expression" priority="4" aboveAverage="0" equalAverage="0" bottom="0" percent="0" rank="0" text="" dxfId="1">
      <formula>B4="Not Started"</formula>
    </cfRule>
    <cfRule type="expression" priority="5" aboveAverage="0" equalAverage="0" bottom="0" percent="0" rank="0" text="" dxfId="1">
      <formula>B4="Expired"</formula>
    </cfRule>
  </conditionalFormatting>
  <dataValidations count="1">
    <dataValidation allowBlank="true" errorStyle="stop" operator="between" showDropDown="false" showErrorMessage="false" showInputMessage="false" sqref="B4:B50" type="list">
      <formula1>"Complete,In Progress,Not Started,Expired"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</cols>
  <sheetData>
    <row r="1" customFormat="false" ht="24.45" hidden="false" customHeight="false" outlineLevel="0" collapsed="false">
      <c r="A1" s="11" t="s">
        <v>104</v>
      </c>
      <c r="B1" s="11"/>
    </row>
    <row r="2" customFormat="false" ht="15" hidden="false" customHeight="false" outlineLevel="0" collapsed="false">
      <c r="A2" s="2" t="s">
        <v>105</v>
      </c>
      <c r="B2" s="2"/>
    </row>
    <row r="4" customFormat="false" ht="15" hidden="false" customHeight="false" outlineLevel="0" collapsed="false">
      <c r="A4" s="10" t="s">
        <v>106</v>
      </c>
      <c r="B4" s="10" t="s">
        <v>107</v>
      </c>
    </row>
    <row r="5" customFormat="false" ht="90" hidden="false" customHeight="true" outlineLevel="0" collapsed="false">
      <c r="A5" s="16" t="s">
        <v>108</v>
      </c>
      <c r="B5" s="17" t="s">
        <v>109</v>
      </c>
    </row>
    <row r="6" customFormat="false" ht="90" hidden="false" customHeight="true" outlineLevel="0" collapsed="false">
      <c r="A6" s="16" t="s">
        <v>110</v>
      </c>
      <c r="B6" s="17" t="s">
        <v>111</v>
      </c>
    </row>
    <row r="7" customFormat="false" ht="90" hidden="false" customHeight="true" outlineLevel="0" collapsed="false">
      <c r="A7" s="16" t="s">
        <v>112</v>
      </c>
      <c r="B7" s="17" t="s">
        <v>113</v>
      </c>
    </row>
    <row r="8" customFormat="false" ht="90" hidden="false" customHeight="true" outlineLevel="0" collapsed="false">
      <c r="A8" s="16" t="s">
        <v>114</v>
      </c>
      <c r="B8" s="17" t="s">
        <v>115</v>
      </c>
    </row>
    <row r="9" customFormat="false" ht="90" hidden="false" customHeight="true" outlineLevel="0" collapsed="false">
      <c r="A9" s="16" t="s">
        <v>116</v>
      </c>
      <c r="B9" s="17" t="s">
        <v>117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2026-06-20T05:14:14Z</dcterms:created>
  <dc:creator>openpyxl</dc:creator>
  <dc:description/>
  <dc:language>en-US</dc:language>
  <cp:lastModifiedBy/>
  <dcterms:modified xsi:type="dcterms:W3CDTF">2026-06-20T05:14:14Z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